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1" i="1" l="1"/>
  <c r="D81" i="1"/>
  <c r="E72" i="1"/>
  <c r="D72" i="1"/>
  <c r="E53" i="1"/>
  <c r="D53" i="1"/>
  <c r="D73" i="1" s="1"/>
  <c r="E32" i="1"/>
  <c r="E45" i="1" s="1"/>
  <c r="D32" i="1"/>
  <c r="D45" i="1" s="1"/>
  <c r="E19" i="1"/>
  <c r="D19" i="1"/>
  <c r="E46" i="1" l="1"/>
  <c r="E74" i="1" s="1"/>
  <c r="D46" i="1"/>
  <c r="D74" i="1" s="1"/>
  <c r="E73" i="1"/>
  <c r="E41" i="2" l="1"/>
  <c r="D41" i="2"/>
  <c r="E40" i="2"/>
  <c r="D40" i="2"/>
  <c r="E33" i="2"/>
  <c r="D33" i="2"/>
  <c r="E32" i="2"/>
  <c r="D32" i="2"/>
  <c r="D25" i="2"/>
  <c r="E23" i="2"/>
  <c r="E22" i="2"/>
  <c r="E20" i="2"/>
  <c r="E18" i="2"/>
  <c r="D18" i="2"/>
  <c r="D27" i="2" s="1"/>
  <c r="E28" i="2" l="1"/>
  <c r="E36" i="2" s="1"/>
  <c r="E25" i="2"/>
  <c r="E27" i="2" s="1"/>
  <c r="E35" i="2" s="1"/>
  <c r="E43" i="2" s="1"/>
  <c r="D28" i="2"/>
  <c r="D36" i="2" s="1"/>
  <c r="E44" i="2" l="1"/>
  <c r="D35" i="2"/>
  <c r="D43" i="2" s="1"/>
  <c r="D44" i="2" l="1"/>
</calcChain>
</file>

<file path=xl/sharedStrings.xml><?xml version="1.0" encoding="utf-8"?>
<sst xmlns="http://schemas.openxmlformats.org/spreadsheetml/2006/main" count="339" uniqueCount="238">
  <si>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</si>
  <si>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</si>
  <si>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</si>
  <si>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</si>
  <si>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</si>
  <si>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</si>
  <si>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</si>
  <si>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</si>
  <si>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</si>
  <si>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</si>
  <si>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</si>
  <si>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</si>
  <si>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</si>
  <si>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</si>
  <si>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</si>
  <si>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</si>
  <si>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</si>
  <si>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</si>
  <si>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</si>
  <si>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</si>
  <si>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</si>
  <si>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</si>
  <si>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</si>
  <si>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</si>
  <si>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</si>
  <si>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</si>
  <si>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</si>
  <si>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</si>
  <si>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</si>
  <si>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</si>
  <si>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</si>
  <si>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</si>
  <si>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15</t>
  </si>
  <si>
    <t>ACTIVE  CURENTE</t>
  </si>
  <si>
    <t>18</t>
  </si>
  <si>
    <t>19</t>
  </si>
  <si>
    <t>20</t>
  </si>
  <si>
    <t/>
  </si>
  <si>
    <t>21</t>
  </si>
  <si>
    <t>22</t>
  </si>
  <si>
    <t>22.1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</si>
  <si>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</si>
  <si>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</si>
  <si>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</si>
  <si>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</si>
  <si>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</si>
  <si>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</si>
  <si>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</si>
  <si>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</si>
  <si>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</si>
  <si>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33.1</t>
  </si>
  <si>
    <t>34</t>
  </si>
  <si>
    <t>35</t>
  </si>
  <si>
    <t>35.1</t>
  </si>
  <si>
    <t>36</t>
  </si>
  <si>
    <t>40</t>
  </si>
  <si>
    <t>41</t>
  </si>
  <si>
    <t>41.1</t>
  </si>
  <si>
    <t>42</t>
  </si>
  <si>
    <t>45</t>
  </si>
  <si>
    <t>8.</t>
  </si>
  <si>
    <t>TOTAL ACTIVE (rd.15+45)</t>
  </si>
  <si>
    <t>46</t>
  </si>
  <si>
    <t>B.</t>
  </si>
  <si>
    <t>DATORII</t>
  </si>
  <si>
    <t>50</t>
  </si>
  <si>
    <t>51</t>
  </si>
  <si>
    <t>52</t>
  </si>
  <si>
    <t>53</t>
  </si>
  <si>
    <t>54</t>
  </si>
  <si>
    <t>55</t>
  </si>
  <si>
    <t>TOTAL DATORII NECURENTE (rd.52+54+55)</t>
  </si>
  <si>
    <t>58</t>
  </si>
  <si>
    <t>59</t>
  </si>
  <si>
    <t>60</t>
  </si>
  <si>
    <t>61</t>
  </si>
  <si>
    <t>61.1</t>
  </si>
  <si>
    <t>62</t>
  </si>
  <si>
    <t>63</t>
  </si>
  <si>
    <t>63.1</t>
  </si>
  <si>
    <t>64</t>
  </si>
  <si>
    <t>65</t>
  </si>
  <si>
    <t>66</t>
  </si>
  <si>
    <t>70</t>
  </si>
  <si>
    <t>71</t>
  </si>
  <si>
    <t>72</t>
  </si>
  <si>
    <t>73</t>
  </si>
  <si>
    <t>73.1</t>
  </si>
  <si>
    <t>74</t>
  </si>
  <si>
    <t>9.</t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</si>
  <si>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</si>
  <si>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</si>
  <si>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</si>
  <si>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</si>
  <si>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</si>
  <si>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</si>
  <si>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</si>
  <si>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</si>
  <si>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80</t>
  </si>
  <si>
    <t>C.</t>
  </si>
  <si>
    <t>CAPITALURI PROPRII</t>
  </si>
  <si>
    <t>83</t>
  </si>
  <si>
    <t>84</t>
  </si>
  <si>
    <t>85</t>
  </si>
  <si>
    <t>86</t>
  </si>
  <si>
    <t>87</t>
  </si>
  <si>
    <t>88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</si>
  <si>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</si>
  <si>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</si>
  <si>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</si>
  <si>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</si>
  <si>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</si>
  <si>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</si>
  <si>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</si>
  <si>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</si>
  <si>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</si>
  <si>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</si>
  <si>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</si>
  <si>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</si>
  <si>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</si>
  <si>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</si>
  <si>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</si>
  <si>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</si>
  <si>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</si>
  <si>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</si>
  <si>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</si>
  <si>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</si>
  <si>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</si>
  <si>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</si>
  <si>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</si>
  <si>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</si>
  <si>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</si>
  <si>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</si>
  <si>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</si>
  <si>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</si>
  <si>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</si>
  <si>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</si>
  <si>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</si>
  <si>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</si>
  <si>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</si>
  <si>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</si>
  <si>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</si>
  <si>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</si>
  <si>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</si>
  <si>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</si>
  <si>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</si>
  <si>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</si>
  <si>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</si>
  <si>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</si>
  <si>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</si>
  <si>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</si>
  <si>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</si>
  <si>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</si>
  <si>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</si>
  <si>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</si>
  <si>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</si>
  <si>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</si>
  <si>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</si>
  <si>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</si>
  <si>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</si>
  <si>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</si>
  <si>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</si>
  <si>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</si>
  <si>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</si>
  <si>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</si>
  <si>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</si>
  <si>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</si>
  <si>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</si>
  <si>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</si>
  <si>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</si>
  <si>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</si>
  <si>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</si>
  <si>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Anexa 1</t>
  </si>
  <si>
    <t>BILANT la data de 30,06,2020</t>
  </si>
  <si>
    <t>Active fixe necorporale (ct. 2030000+2050000+2060000+2080100+2080200+2330000-2800300-2800500-2800800-2800801-2800809-2900400-2900500-2900800-2900801-2900809-2930100*)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</si>
  <si>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</si>
  <si>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</si>
  <si>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Alte active nefinanciare (ct.2150000)</t>
  </si>
  <si>
    <t>Active financiare necurente (investitii pe termen lung) peste un an (ct.2600100+2600200+2600300+2650000+2670201+2670202+2670203+2670204+2670205+2670208-2960101-2960102-2960103-2960200), din care:</t>
  </si>
  <si>
    <t>Titluri de participare (ct. 2600100+2600200+2600300-2960101-2960102-2960103)</t>
  </si>
  <si>
    <t xml:space="preserve">Creante necurente – sume ce urmeaza a fi încasate dupa o perioada mai mare de un an (ct. 4110201+4110208+4130200+4280202+4610201+4610209-4910200-4960200),  din care:  </t>
  </si>
  <si>
    <t>Creante  comerciale necurente – sume ce urmeaza a fi încasate dupa o perioada mai mare de un an (ct. 4110201+4110208+4130200+4610201-4910200-4960200)</t>
  </si>
  <si>
    <t>TOTAL ACTIVE NECURENTE (rd.03+04+05+06+07+09)</t>
  </si>
  <si>
    <t>x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</si>
  <si>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</si>
  <si>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Creante curente – sume ce urmeaza a fi încasate într-o perioada mai mica de un an-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</si>
  <si>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</si>
  <si>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Decontari privind încheierea execu?iei bugetului de stat din anul curent (ct. 4890101+4890301)</t>
  </si>
  <si>
    <t>Creante comerciale si avansuri (ct. 2320000+2340000+4090101+4090102+4110101+4110108+4130100+4180000+4610101-4910100-4960100), din care :</t>
  </si>
  <si>
    <t>Avansuri acordate (ct.2320000+2340000+4090101+4090102)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</si>
  <si>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</si>
  <si>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Creantele  bugetului general consolidat(ct. 4630000+4640000+4650100+4650200+4660401+ 4660402+4660500+4660900-4970000)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</si>
  <si>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</si>
  <si>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Sume de primit de la Comisia Europeana / alti donatori (ct. 4500100+4500300+4500501+4500502+4500503+ 4500504+ 4500505+4500700)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</si>
  <si>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</si>
  <si>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Total creante curente (rd. 21+23+25+27)</t>
  </si>
  <si>
    <t>Investitii pe termen scurt (ct.5050000-5950000)</t>
  </si>
  <si>
    <t>Conturi la trezorerii si institutii de credit :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</si>
  <si>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</si>
  <si>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Dobânda de încasat, alte valori, avansuri de trezorerie (ct. 5180701+5320100+5320200+5320300+5320400+5320500+5320600+5320800+5420100)</t>
  </si>
  <si>
    <t xml:space="preserve">depozite 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</si>
  <si>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</si>
  <si>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 xml:space="preserve">Dobânda de încasat,  avansuri de trezorerie (ct.5180702+5420200) </t>
  </si>
  <si>
    <t>Total disponibilitati si alte valori (rd.33+33.1+35+35.1)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</si>
  <si>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</si>
  <si>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Dobânda de încasat, alte valori, avansuri de trezorerie (ct. 5320400+5180701+5180702)</t>
  </si>
  <si>
    <t>Cheltuieli în avans (ct. 4710000 )</t>
  </si>
  <si>
    <t>TOTAL ACTIVE CURENTE (rd.19+30+31+40+41+41.1+42)</t>
  </si>
  <si>
    <t xml:space="preserve">DATORII NECURENTE- sume ce urmeaza a fi  platite dupa-o perioada mai mare de un an </t>
  </si>
  <si>
    <t>Sume necurente- sume ce urmeaza a fi  platite dupa o perioada mai mare de un an(ct. 2690200+4010200+4030200+4040200+4050200+4280201+4620201+4620209+5090000), din care:</t>
  </si>
  <si>
    <t>Datorii comerciale (ct.4010200+4030200+4040200+4050200+4620201)</t>
  </si>
  <si>
    <t>Împrumuturi pe termen lung (ct. 1610200+1620200+1630200+1640200+1650200+1660201+1660202+1660203+1660204+1670201+1670202+1670203+1670208+1670209-1690200)</t>
  </si>
  <si>
    <t>Provizioane (ct. 1510201+1510202+1510203+1510204+1510208)</t>
  </si>
  <si>
    <t>DATORII CURENTE - sume ce urmeaza a fi platite într-o perioada de pâna la un an</t>
  </si>
  <si>
    <t>Datorii comerciale,  avansuri si alte decontari (ct. 2690100+4010100+4030100+4040100+4050100+4080000+4190000+4620101+4620109+4730109+4810101+4810102+4810103+4810900+4830000+4840000+4890201+5090000+5120800), din care:</t>
  </si>
  <si>
    <t>Decontari privind încheierea execu?iei bugetului de stat din anul curent (ct. 4890201)</t>
  </si>
  <si>
    <t>Datorii comerciale si avansuri (ct. 4010100+4030100+4040100+4050100+4080000+4190000+4620101), din care:</t>
  </si>
  <si>
    <t>Avansuri  primite (ct.4190000)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</si>
  <si>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</si>
  <si>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 xml:space="preserve">Datoriile  institutiilor publice catre bugete </t>
  </si>
  <si>
    <t>Contributii sociale (ct. 4310100+4310200+4310300+4310400+4310500+4310600+4310700+4370100+4370200+4370300)</t>
  </si>
  <si>
    <t>Sume datorate bugetului din Fonduri externe nerambursabile (ct.4550501+4550502+4550503)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</si>
  <si>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</si>
  <si>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din care: sume datorate Comisiei Europene / alti donatori (ct.4500200+4500400+4500600+4590000+4620103)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</si>
  <si>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</si>
  <si>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</si>
  <si>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Salariile angajatilor (ct. 4210000+4230000+4260000+4270100+4270300+4280101)</t>
  </si>
  <si>
    <t>Alte drepturi cuvenite  altor categorii de persoane (pensii, indemnizatii de somaj, burse) (ct.4220100+4220200+4240000+4260000+4270200+4270300+4290000+4380000), din care:</t>
  </si>
  <si>
    <t xml:space="preserve">Pensii, indemnizatii de somaj, burse </t>
  </si>
  <si>
    <t>Venituri în avans (ct.4720000)</t>
  </si>
  <si>
    <t xml:space="preserve">Provizioane (ct.1510101+1510102+1510103+1510104+1510108) </t>
  </si>
  <si>
    <t>ACTIVE NETE = TOTAL ACTIVE  – TOTAL DATORII = CAPITALURI PROPRII (rd.80= rd.46-79 = rd.90)</t>
  </si>
  <si>
    <t>Rezerve, fonduri (ct.1000000+1010000+1020101+1020102+1020103+1030000+1040101+1040102+1040103+1050100+1050200+1050300+1050400+1050500+/-1060000+1320000+1330000)</t>
  </si>
  <si>
    <t>Rezultatul reportat (ct.1170000- sold creditor)</t>
  </si>
  <si>
    <t>Rezultatul reportat (ct.1170000- sold debitor)</t>
  </si>
  <si>
    <t>Rezultatul patrimonial al exercitiului (ct.1210000- sold creditor)</t>
  </si>
  <si>
    <t>Rezultatul patrimonial al exercitiului (ct.1210000- sold debitor)</t>
  </si>
  <si>
    <t>TOTAL CAPITALURI PROPRII (rd.84+85-86+87-88)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</si>
</sst>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1" fillId="0" borderId="0"/>
    <xf numFmtId="0" fontId="11" fillId="0" borderId="0"/>
  </cellStyleXfs>
  <cellXfs count="110">
    <xf numFmtId="0" fontId="0" fillId="0" borderId="0" xfId="0"/>
    <xf numFmtId="0" fontId="7" fillId="0" borderId="0" xfId="0" applyNumberFormat="1" applyFont="1" applyFill="1" applyAlignment="1" applyProtection="1">
      <alignment vertical="center"/>
      <protection locked="0"/>
    </xf>
    <xf numFmtId="0" fontId="11" fillId="0" borderId="0" xfId="3" applyNumberFormat="1" applyFill="1" applyAlignment="1" applyProtection="1">
      <alignment vertical="center"/>
    </xf>
    <xf numFmtId="0" fontId="11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3" xfId="3" applyNumberFormat="1" applyFont="1" applyFill="1" applyBorder="1" applyAlignment="1">
      <alignment vertical="center" wrapText="1"/>
    </xf>
    <xf numFmtId="0" fontId="1" fillId="0" borderId="16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0" xfId="3" applyNumberFormat="1" applyFont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top" wrapText="1"/>
    </xf>
    <xf numFmtId="0" fontId="1" fillId="0" borderId="22" xfId="3" applyNumberFormat="1" applyFont="1" applyBorder="1" applyAlignment="1">
      <alignment horizontal="center" vertical="center"/>
    </xf>
    <xf numFmtId="0" fontId="1" fillId="0" borderId="22" xfId="3" applyNumberFormat="1" applyFont="1" applyFill="1" applyBorder="1" applyAlignment="1" applyProtection="1">
      <alignment vertical="center"/>
    </xf>
    <xf numFmtId="0" fontId="1" fillId="0" borderId="23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8" fillId="0" borderId="0" xfId="3" applyNumberFormat="1" applyFont="1" applyAlignment="1" applyProtection="1">
      <alignment vertical="center"/>
    </xf>
    <xf numFmtId="0" fontId="8" fillId="0" borderId="0" xfId="3" applyNumberFormat="1" applyFont="1" applyAlignment="1" applyProtection="1">
      <alignment vertical="center"/>
      <protection locked="0"/>
    </xf>
    <xf numFmtId="0" fontId="13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Alignment="1" applyProtection="1">
      <alignment vertical="center"/>
      <protection locked="0"/>
    </xf>
    <xf numFmtId="0" fontId="11" fillId="0" borderId="0" xfId="3" applyNumberFormat="1" applyFont="1" applyFill="1" applyAlignment="1" applyProtection="1">
      <alignment vertical="center"/>
      <protection locked="0"/>
    </xf>
    <xf numFmtId="0" fontId="11" fillId="0" borderId="0" xfId="3" applyNumberFormat="1" applyAlignment="1" applyProtection="1">
      <alignment vertical="center"/>
    </xf>
    <xf numFmtId="0" fontId="11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0" fontId="3" fillId="0" borderId="7" xfId="1" applyNumberFormat="1" applyFont="1" applyFill="1" applyBorder="1" applyAlignment="1">
      <alignment horizontal="center" vertical="top" wrapText="1"/>
    </xf>
    <xf numFmtId="0" fontId="4" fillId="0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4" fillId="0" borderId="8" xfId="1" applyNumberFormat="1" applyFont="1" applyFill="1" applyBorder="1" applyAlignment="1">
      <alignment horizontal="center" vertical="top" wrapText="1"/>
    </xf>
    <xf numFmtId="0" fontId="3" fillId="0" borderId="9" xfId="1" applyNumberFormat="1" applyFont="1" applyFill="1" applyBorder="1" applyAlignment="1">
      <alignment horizontal="center" vertical="top" wrapText="1"/>
    </xf>
    <xf numFmtId="0" fontId="4" fillId="0" borderId="10" xfId="1" applyNumberFormat="1" applyFont="1" applyFill="1" applyBorder="1" applyAlignment="1">
      <alignment horizontal="center" vertical="top" wrapText="1"/>
    </xf>
    <xf numFmtId="0" fontId="3" fillId="0" borderId="12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2" applyNumberFormat="1" applyFont="1" applyFill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top" wrapText="1"/>
    </xf>
    <xf numFmtId="0" fontId="5" fillId="0" borderId="6" xfId="2" applyNumberFormat="1" applyFont="1" applyFill="1" applyBorder="1" applyAlignment="1">
      <alignment horizontal="center" vertical="top" wrapText="1"/>
    </xf>
    <xf numFmtId="0" fontId="1" fillId="0" borderId="9" xfId="2" applyNumberFormat="1" applyFont="1" applyFill="1" applyBorder="1" applyAlignment="1">
      <alignment horizontal="center" vertical="top" wrapText="1"/>
    </xf>
    <xf numFmtId="0" fontId="1" fillId="0" borderId="11" xfId="2" applyNumberFormat="1" applyFont="1" applyFill="1" applyBorder="1" applyAlignment="1">
      <alignment horizontal="center" vertical="top" wrapText="1"/>
    </xf>
    <xf numFmtId="0" fontId="6" fillId="0" borderId="0" xfId="2" applyNumberFormat="1" applyFont="1" applyFill="1" applyBorder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11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" fillId="0" borderId="0" xfId="0" applyNumberFormat="1" applyFont="1" applyFill="1" applyAlignment="1" applyProtection="1">
      <alignment horizontal="center" vertical="top" wrapText="1"/>
      <protection locked="0"/>
    </xf>
    <xf numFmtId="14" fontId="5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8" fillId="0" borderId="0" xfId="0" applyNumberFormat="1" applyFont="1" applyFill="1" applyAlignment="1" applyProtection="1">
      <alignment horizontal="center" vertical="top" wrapText="1"/>
    </xf>
    <xf numFmtId="0" fontId="7" fillId="0" borderId="0" xfId="0" applyNumberFormat="1" applyFont="1" applyFill="1" applyAlignment="1" applyProtection="1">
      <alignment horizontal="center" vertical="top" wrapText="1"/>
      <protection locked="0"/>
    </xf>
    <xf numFmtId="0" fontId="8" fillId="0" borderId="0" xfId="0" applyNumberFormat="1" applyFont="1" applyFill="1" applyAlignment="1" applyProtection="1">
      <alignment horizontal="center" vertical="top" wrapText="1"/>
      <protection locked="0"/>
    </xf>
    <xf numFmtId="0" fontId="8" fillId="0" borderId="0" xfId="3" applyNumberFormat="1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4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3" applyNumberFormat="1" applyFont="1" applyFill="1" applyAlignment="1" applyProtection="1">
      <alignment vertical="center"/>
    </xf>
    <xf numFmtId="0" fontId="1" fillId="0" borderId="14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15" xfId="3" applyNumberFormat="1" applyFont="1" applyFill="1" applyBorder="1" applyAlignment="1">
      <alignment horizontal="center" vertical="center"/>
    </xf>
    <xf numFmtId="0" fontId="1" fillId="0" borderId="18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B21" sqref="B21"/>
    </sheetView>
  </sheetViews>
  <sheetFormatPr defaultRowHeight="15" x14ac:dyDescent="0.25"/>
  <cols>
    <col min="1" max="1" width="7.85546875" style="77" customWidth="1"/>
    <col min="2" max="2" width="32.42578125" style="77" customWidth="1"/>
    <col min="3" max="3" width="15.42578125" style="77" customWidth="1"/>
    <col min="4" max="4" width="16.5703125" style="77" customWidth="1"/>
    <col min="5" max="5" width="15.7109375" style="77" customWidth="1"/>
    <col min="6" max="16384" width="9.140625" style="77"/>
  </cols>
  <sheetData>
    <row r="1" spans="1:5" x14ac:dyDescent="0.25">
      <c r="A1" s="96" t="s">
        <v>110</v>
      </c>
      <c r="B1" s="96"/>
      <c r="C1" s="53"/>
      <c r="D1" s="54"/>
      <c r="E1" s="56"/>
    </row>
    <row r="2" spans="1:5" x14ac:dyDescent="0.25">
      <c r="A2" s="97"/>
      <c r="B2" s="97"/>
      <c r="C2" s="53"/>
      <c r="D2" s="54"/>
      <c r="E2" s="78" t="s">
        <v>172</v>
      </c>
    </row>
    <row r="3" spans="1:5" x14ac:dyDescent="0.25">
      <c r="A3" s="54"/>
      <c r="B3" s="54"/>
      <c r="C3" s="53"/>
      <c r="D3" s="54"/>
      <c r="E3" s="78"/>
    </row>
    <row r="4" spans="1:5" x14ac:dyDescent="0.25">
      <c r="A4" s="92" t="s">
        <v>173</v>
      </c>
      <c r="B4" s="92"/>
      <c r="C4" s="92"/>
      <c r="D4" s="92"/>
      <c r="E4" s="92"/>
    </row>
    <row r="5" spans="1:5" x14ac:dyDescent="0.25">
      <c r="A5" s="93"/>
      <c r="B5" s="94"/>
      <c r="C5" s="94"/>
      <c r="D5" s="94"/>
      <c r="E5" s="94"/>
    </row>
    <row r="6" spans="1:5" ht="15.75" thickBot="1" x14ac:dyDescent="0.3">
      <c r="A6" s="55" t="s">
        <v>0</v>
      </c>
      <c r="B6" s="54"/>
      <c r="C6" s="53"/>
      <c r="D6" s="54"/>
      <c r="E6" s="56" t="s">
        <v>1</v>
      </c>
    </row>
    <row r="7" spans="1:5" ht="25.5" x14ac:dyDescent="0.25">
      <c r="A7" s="57" t="s">
        <v>2</v>
      </c>
      <c r="B7" s="58" t="s">
        <v>3</v>
      </c>
      <c r="C7" s="58" t="s">
        <v>4</v>
      </c>
      <c r="D7" s="58" t="s">
        <v>5</v>
      </c>
      <c r="E7" s="59" t="s">
        <v>6</v>
      </c>
    </row>
    <row r="8" spans="1:5" x14ac:dyDescent="0.25">
      <c r="A8" s="60" t="s">
        <v>7</v>
      </c>
      <c r="B8" s="61" t="s">
        <v>8</v>
      </c>
      <c r="C8" s="61" t="s">
        <v>9</v>
      </c>
      <c r="D8" s="61">
        <v>1</v>
      </c>
      <c r="E8" s="62">
        <v>2</v>
      </c>
    </row>
    <row r="9" spans="1:5" ht="24.75" customHeight="1" x14ac:dyDescent="0.25">
      <c r="A9" s="63" t="s">
        <v>10</v>
      </c>
      <c r="B9" s="64" t="s">
        <v>11</v>
      </c>
      <c r="C9" s="64" t="s">
        <v>12</v>
      </c>
      <c r="D9" s="64" t="s">
        <v>13</v>
      </c>
      <c r="E9" s="65" t="s">
        <v>13</v>
      </c>
    </row>
    <row r="10" spans="1:5" ht="21" customHeight="1" x14ac:dyDescent="0.25">
      <c r="A10" s="63" t="s">
        <v>14</v>
      </c>
      <c r="B10" s="64" t="s">
        <v>15</v>
      </c>
      <c r="C10" s="64" t="s">
        <v>16</v>
      </c>
      <c r="D10" s="64" t="s">
        <v>13</v>
      </c>
      <c r="E10" s="65" t="s">
        <v>13</v>
      </c>
    </row>
    <row r="11" spans="1:5" ht="78.75" customHeight="1" x14ac:dyDescent="0.25">
      <c r="A11" s="66" t="s">
        <v>17</v>
      </c>
      <c r="B11" s="79" t="s">
        <v>174</v>
      </c>
      <c r="C11" s="64" t="s">
        <v>18</v>
      </c>
      <c r="D11" s="80">
        <v>0</v>
      </c>
      <c r="E11" s="68">
        <v>0</v>
      </c>
    </row>
    <row r="12" spans="1:5" ht="116.25" customHeight="1" x14ac:dyDescent="0.25">
      <c r="A12" s="66" t="s">
        <v>19</v>
      </c>
      <c r="B12" s="79" t="s">
        <v>175</v>
      </c>
      <c r="C12" s="64" t="s">
        <v>20</v>
      </c>
      <c r="D12" s="80">
        <v>277462</v>
      </c>
      <c r="E12" s="68">
        <v>237358</v>
      </c>
    </row>
    <row r="13" spans="1:5" ht="122.25" customHeight="1" x14ac:dyDescent="0.25">
      <c r="A13" s="66" t="s">
        <v>21</v>
      </c>
      <c r="B13" s="79" t="s">
        <v>176</v>
      </c>
      <c r="C13" s="64" t="s">
        <v>22</v>
      </c>
      <c r="D13" s="80">
        <v>3582050</v>
      </c>
      <c r="E13" s="68">
        <v>3582050</v>
      </c>
    </row>
    <row r="14" spans="1:5" ht="25.5" x14ac:dyDescent="0.25">
      <c r="A14" s="66" t="s">
        <v>23</v>
      </c>
      <c r="B14" s="79" t="s">
        <v>177</v>
      </c>
      <c r="C14" s="64" t="s">
        <v>24</v>
      </c>
      <c r="D14" s="80">
        <v>0</v>
      </c>
      <c r="E14" s="68">
        <v>0</v>
      </c>
    </row>
    <row r="15" spans="1:5" ht="103.5" customHeight="1" x14ac:dyDescent="0.25">
      <c r="A15" s="66" t="s">
        <v>25</v>
      </c>
      <c r="B15" s="79" t="s">
        <v>178</v>
      </c>
      <c r="C15" s="64" t="s">
        <v>26</v>
      </c>
      <c r="D15" s="80">
        <v>0</v>
      </c>
      <c r="E15" s="68">
        <v>0</v>
      </c>
    </row>
    <row r="16" spans="1:5" ht="50.25" customHeight="1" x14ac:dyDescent="0.25">
      <c r="A16" s="66"/>
      <c r="B16" s="81" t="s">
        <v>179</v>
      </c>
      <c r="C16" s="64" t="s">
        <v>27</v>
      </c>
      <c r="D16" s="80"/>
      <c r="E16" s="68"/>
    </row>
    <row r="17" spans="1:5" ht="76.5" x14ac:dyDescent="0.25">
      <c r="A17" s="66" t="s">
        <v>28</v>
      </c>
      <c r="B17" s="79" t="s">
        <v>180</v>
      </c>
      <c r="C17" s="64" t="s">
        <v>29</v>
      </c>
      <c r="D17" s="80">
        <v>0</v>
      </c>
      <c r="E17" s="68">
        <v>0</v>
      </c>
    </row>
    <row r="18" spans="1:5" ht="63.75" x14ac:dyDescent="0.25">
      <c r="A18" s="66"/>
      <c r="B18" s="81" t="s">
        <v>181</v>
      </c>
      <c r="C18" s="64" t="s">
        <v>30</v>
      </c>
      <c r="D18" s="80">
        <v>0</v>
      </c>
      <c r="E18" s="68">
        <v>0</v>
      </c>
    </row>
    <row r="19" spans="1:5" ht="36" customHeight="1" x14ac:dyDescent="0.25">
      <c r="A19" s="66" t="s">
        <v>31</v>
      </c>
      <c r="B19" s="79" t="s">
        <v>182</v>
      </c>
      <c r="C19" s="64" t="s">
        <v>32</v>
      </c>
      <c r="D19" s="80">
        <f>D11+D12+D13</f>
        <v>3859512</v>
      </c>
      <c r="E19" s="80">
        <f>E11+E12+E13</f>
        <v>3819408</v>
      </c>
    </row>
    <row r="20" spans="1:5" ht="21.75" customHeight="1" x14ac:dyDescent="0.25">
      <c r="A20" s="66"/>
      <c r="B20" s="79" t="s">
        <v>33</v>
      </c>
      <c r="C20" s="64" t="s">
        <v>34</v>
      </c>
      <c r="D20" s="67" t="s">
        <v>183</v>
      </c>
      <c r="E20" s="68" t="s">
        <v>183</v>
      </c>
    </row>
    <row r="21" spans="1:5" ht="221.25" customHeight="1" x14ac:dyDescent="0.25">
      <c r="A21" s="66" t="s">
        <v>17</v>
      </c>
      <c r="B21" s="79" t="s">
        <v>184</v>
      </c>
      <c r="C21" s="64" t="s">
        <v>35</v>
      </c>
      <c r="D21" s="80">
        <v>249071</v>
      </c>
      <c r="E21" s="68">
        <v>224319</v>
      </c>
    </row>
    <row r="22" spans="1:5" ht="38.25" x14ac:dyDescent="0.25">
      <c r="A22" s="66" t="s">
        <v>19</v>
      </c>
      <c r="B22" s="79" t="s">
        <v>185</v>
      </c>
      <c r="C22" s="64" t="s">
        <v>36</v>
      </c>
      <c r="D22" s="80">
        <v>0</v>
      </c>
      <c r="E22" s="68">
        <v>0</v>
      </c>
    </row>
    <row r="23" spans="1:5" ht="81.75" customHeight="1" x14ac:dyDescent="0.25">
      <c r="A23" s="66" t="s">
        <v>37</v>
      </c>
      <c r="B23" s="79" t="s">
        <v>186</v>
      </c>
      <c r="C23" s="64" t="s">
        <v>38</v>
      </c>
      <c r="D23" s="80">
        <v>56420</v>
      </c>
      <c r="E23" s="68">
        <v>45456</v>
      </c>
    </row>
    <row r="24" spans="1:5" ht="38.25" x14ac:dyDescent="0.25">
      <c r="A24" s="66"/>
      <c r="B24" s="79" t="s">
        <v>187</v>
      </c>
      <c r="C24" s="64">
        <v>21.1</v>
      </c>
      <c r="D24" s="80">
        <v>0</v>
      </c>
      <c r="E24" s="68">
        <v>0</v>
      </c>
    </row>
    <row r="25" spans="1:5" ht="76.5" x14ac:dyDescent="0.25">
      <c r="A25" s="66"/>
      <c r="B25" s="79" t="s">
        <v>188</v>
      </c>
      <c r="C25" s="64" t="s">
        <v>39</v>
      </c>
      <c r="D25" s="80">
        <v>40342</v>
      </c>
      <c r="E25" s="68">
        <v>0</v>
      </c>
    </row>
    <row r="26" spans="1:5" ht="38.25" x14ac:dyDescent="0.25">
      <c r="A26" s="66"/>
      <c r="B26" s="81" t="s">
        <v>189</v>
      </c>
      <c r="C26" s="64" t="s">
        <v>40</v>
      </c>
      <c r="D26" s="67">
        <v>0</v>
      </c>
      <c r="E26" s="68">
        <v>0</v>
      </c>
    </row>
    <row r="27" spans="1:5" ht="144" customHeight="1" x14ac:dyDescent="0.25">
      <c r="A27" s="66" t="s">
        <v>37</v>
      </c>
      <c r="B27" s="79" t="s">
        <v>190</v>
      </c>
      <c r="C27" s="64" t="s">
        <v>41</v>
      </c>
      <c r="D27" s="80">
        <v>0</v>
      </c>
      <c r="E27" s="68">
        <v>0</v>
      </c>
    </row>
    <row r="28" spans="1:5" ht="69.75" customHeight="1" x14ac:dyDescent="0.25">
      <c r="A28" s="66"/>
      <c r="B28" s="81" t="s">
        <v>191</v>
      </c>
      <c r="C28" s="64" t="s">
        <v>42</v>
      </c>
      <c r="D28" s="80">
        <v>0</v>
      </c>
      <c r="E28" s="68">
        <v>0</v>
      </c>
    </row>
    <row r="29" spans="1:5" ht="192.75" customHeight="1" x14ac:dyDescent="0.25">
      <c r="A29" s="66" t="s">
        <v>37</v>
      </c>
      <c r="B29" s="79" t="s">
        <v>192</v>
      </c>
      <c r="C29" s="64" t="s">
        <v>43</v>
      </c>
      <c r="D29" s="80">
        <v>0</v>
      </c>
      <c r="E29" s="68">
        <v>0</v>
      </c>
    </row>
    <row r="30" spans="1:5" ht="63.75" x14ac:dyDescent="0.25">
      <c r="A30" s="66"/>
      <c r="B30" s="81" t="s">
        <v>193</v>
      </c>
      <c r="C30" s="64" t="s">
        <v>44</v>
      </c>
      <c r="D30" s="80">
        <v>0</v>
      </c>
      <c r="E30" s="68">
        <v>0</v>
      </c>
    </row>
    <row r="31" spans="1:5" ht="114.75" x14ac:dyDescent="0.25">
      <c r="A31" s="66"/>
      <c r="B31" s="79" t="s">
        <v>194</v>
      </c>
      <c r="C31" s="64" t="s">
        <v>45</v>
      </c>
      <c r="D31" s="80">
        <v>0</v>
      </c>
      <c r="E31" s="68">
        <v>0</v>
      </c>
    </row>
    <row r="32" spans="1:5" ht="25.5" x14ac:dyDescent="0.25">
      <c r="A32" s="66"/>
      <c r="B32" s="79" t="s">
        <v>195</v>
      </c>
      <c r="C32" s="64" t="s">
        <v>46</v>
      </c>
      <c r="D32" s="80">
        <f>D23+D27+D29</f>
        <v>56420</v>
      </c>
      <c r="E32" s="80">
        <f>E23+E27+E29</f>
        <v>45456</v>
      </c>
    </row>
    <row r="33" spans="1:5" ht="36" customHeight="1" x14ac:dyDescent="0.25">
      <c r="A33" s="66" t="s">
        <v>21</v>
      </c>
      <c r="B33" s="79" t="s">
        <v>196</v>
      </c>
      <c r="C33" s="64" t="s">
        <v>47</v>
      </c>
      <c r="D33" s="80">
        <v>0</v>
      </c>
      <c r="E33" s="68">
        <v>0</v>
      </c>
    </row>
    <row r="34" spans="1:5" ht="25.5" x14ac:dyDescent="0.25">
      <c r="A34" s="66" t="s">
        <v>23</v>
      </c>
      <c r="B34" s="79" t="s">
        <v>197</v>
      </c>
      <c r="C34" s="64" t="s">
        <v>48</v>
      </c>
      <c r="D34" s="67" t="s">
        <v>183</v>
      </c>
      <c r="E34" s="68" t="s">
        <v>183</v>
      </c>
    </row>
    <row r="35" spans="1:5" ht="247.5" customHeight="1" x14ac:dyDescent="0.25">
      <c r="A35" s="66" t="s">
        <v>37</v>
      </c>
      <c r="B35" s="79" t="s">
        <v>198</v>
      </c>
      <c r="C35" s="64" t="s">
        <v>49</v>
      </c>
      <c r="D35" s="80">
        <v>0</v>
      </c>
      <c r="E35" s="68">
        <v>-1430004</v>
      </c>
    </row>
    <row r="36" spans="1:5" ht="63.75" x14ac:dyDescent="0.25">
      <c r="A36" s="66"/>
      <c r="B36" s="81" t="s">
        <v>199</v>
      </c>
      <c r="C36" s="64" t="s">
        <v>50</v>
      </c>
      <c r="D36" s="80">
        <v>16716</v>
      </c>
      <c r="E36" s="68">
        <v>65816</v>
      </c>
    </row>
    <row r="37" spans="1:5" x14ac:dyDescent="0.25">
      <c r="A37" s="66" t="s">
        <v>37</v>
      </c>
      <c r="B37" s="79" t="s">
        <v>200</v>
      </c>
      <c r="C37" s="64" t="s">
        <v>51</v>
      </c>
      <c r="D37" s="67">
        <v>0</v>
      </c>
      <c r="E37" s="68">
        <v>0</v>
      </c>
    </row>
    <row r="38" spans="1:5" ht="194.25" customHeight="1" x14ac:dyDescent="0.25">
      <c r="A38" s="66" t="s">
        <v>37</v>
      </c>
      <c r="B38" s="79" t="s">
        <v>201</v>
      </c>
      <c r="C38" s="64" t="s">
        <v>52</v>
      </c>
      <c r="D38" s="80">
        <v>6843</v>
      </c>
      <c r="E38" s="68">
        <v>11520</v>
      </c>
    </row>
    <row r="39" spans="1:5" ht="29.25" customHeight="1" x14ac:dyDescent="0.25">
      <c r="A39" s="66"/>
      <c r="B39" s="81" t="s">
        <v>202</v>
      </c>
      <c r="C39" s="64" t="s">
        <v>53</v>
      </c>
      <c r="D39" s="80">
        <v>0</v>
      </c>
      <c r="E39" s="68">
        <v>0</v>
      </c>
    </row>
    <row r="40" spans="1:5" x14ac:dyDescent="0.25">
      <c r="A40" s="66" t="s">
        <v>37</v>
      </c>
      <c r="B40" s="79" t="s">
        <v>200</v>
      </c>
      <c r="C40" s="64" t="s">
        <v>54</v>
      </c>
      <c r="D40" s="67" t="s">
        <v>183</v>
      </c>
      <c r="E40" s="68" t="s">
        <v>183</v>
      </c>
    </row>
    <row r="41" spans="1:5" ht="25.5" x14ac:dyDescent="0.25">
      <c r="A41" s="66"/>
      <c r="B41" s="79" t="s">
        <v>203</v>
      </c>
      <c r="C41" s="64" t="s">
        <v>55</v>
      </c>
      <c r="D41" s="80">
        <v>23559</v>
      </c>
      <c r="E41" s="80">
        <v>-1352668</v>
      </c>
    </row>
    <row r="42" spans="1:5" ht="89.25" x14ac:dyDescent="0.25">
      <c r="A42" s="66" t="s">
        <v>25</v>
      </c>
      <c r="B42" s="79" t="s">
        <v>204</v>
      </c>
      <c r="C42" s="64" t="s">
        <v>56</v>
      </c>
      <c r="D42" s="80"/>
      <c r="E42" s="68"/>
    </row>
    <row r="43" spans="1:5" ht="38.25" x14ac:dyDescent="0.25">
      <c r="A43" s="66"/>
      <c r="B43" s="81" t="s">
        <v>205</v>
      </c>
      <c r="C43" s="64" t="s">
        <v>57</v>
      </c>
      <c r="D43" s="80"/>
      <c r="E43" s="68"/>
    </row>
    <row r="44" spans="1:5" x14ac:dyDescent="0.25">
      <c r="A44" s="66" t="s">
        <v>28</v>
      </c>
      <c r="B44" s="79" t="s">
        <v>206</v>
      </c>
      <c r="C44" s="64" t="s">
        <v>58</v>
      </c>
      <c r="D44" s="80">
        <v>0</v>
      </c>
      <c r="E44" s="68"/>
    </row>
    <row r="45" spans="1:5" ht="25.5" x14ac:dyDescent="0.25">
      <c r="A45" s="66" t="s">
        <v>31</v>
      </c>
      <c r="B45" s="79" t="s">
        <v>207</v>
      </c>
      <c r="C45" s="64" t="s">
        <v>59</v>
      </c>
      <c r="D45" s="80">
        <f>D21+D32+D41</f>
        <v>329050</v>
      </c>
      <c r="E45" s="80">
        <f>E21+E32+E41</f>
        <v>-1082893</v>
      </c>
    </row>
    <row r="46" spans="1:5" x14ac:dyDescent="0.25">
      <c r="A46" s="66" t="s">
        <v>60</v>
      </c>
      <c r="B46" s="79" t="s">
        <v>61</v>
      </c>
      <c r="C46" s="64" t="s">
        <v>62</v>
      </c>
      <c r="D46" s="80">
        <f>D19+D45</f>
        <v>4188562</v>
      </c>
      <c r="E46" s="80">
        <f>E19+E45</f>
        <v>2736515</v>
      </c>
    </row>
    <row r="47" spans="1:5" x14ac:dyDescent="0.25">
      <c r="A47" s="63" t="s">
        <v>63</v>
      </c>
      <c r="B47" s="79" t="s">
        <v>64</v>
      </c>
      <c r="C47" s="64" t="s">
        <v>65</v>
      </c>
      <c r="D47" s="67" t="s">
        <v>183</v>
      </c>
      <c r="E47" s="68" t="s">
        <v>183</v>
      </c>
    </row>
    <row r="48" spans="1:5" ht="40.5" customHeight="1" x14ac:dyDescent="0.25">
      <c r="A48" s="66" t="s">
        <v>37</v>
      </c>
      <c r="B48" s="79" t="s">
        <v>208</v>
      </c>
      <c r="C48" s="64" t="s">
        <v>66</v>
      </c>
      <c r="D48" s="67" t="s">
        <v>183</v>
      </c>
      <c r="E48" s="68" t="s">
        <v>183</v>
      </c>
    </row>
    <row r="49" spans="1:5" ht="80.25" customHeight="1" x14ac:dyDescent="0.25">
      <c r="A49" s="66" t="s">
        <v>17</v>
      </c>
      <c r="B49" s="79" t="s">
        <v>209</v>
      </c>
      <c r="C49" s="64" t="s">
        <v>67</v>
      </c>
      <c r="D49" s="80">
        <v>0</v>
      </c>
      <c r="E49" s="68">
        <v>0</v>
      </c>
    </row>
    <row r="50" spans="1:5" ht="38.25" customHeight="1" x14ac:dyDescent="0.25">
      <c r="A50" s="66"/>
      <c r="B50" s="81" t="s">
        <v>210</v>
      </c>
      <c r="C50" s="64" t="s">
        <v>68</v>
      </c>
      <c r="D50" s="80">
        <v>0</v>
      </c>
      <c r="E50" s="68">
        <v>0</v>
      </c>
    </row>
    <row r="51" spans="1:5" ht="68.25" customHeight="1" x14ac:dyDescent="0.25">
      <c r="A51" s="66" t="s">
        <v>19</v>
      </c>
      <c r="B51" s="79" t="s">
        <v>211</v>
      </c>
      <c r="C51" s="64" t="s">
        <v>69</v>
      </c>
      <c r="D51" s="80">
        <v>0</v>
      </c>
      <c r="E51" s="68">
        <v>0</v>
      </c>
    </row>
    <row r="52" spans="1:5" ht="38.25" x14ac:dyDescent="0.25">
      <c r="A52" s="66" t="s">
        <v>21</v>
      </c>
      <c r="B52" s="79" t="s">
        <v>212</v>
      </c>
      <c r="C52" s="64" t="s">
        <v>70</v>
      </c>
      <c r="D52" s="80"/>
      <c r="E52" s="68"/>
    </row>
    <row r="53" spans="1:5" ht="25.5" x14ac:dyDescent="0.25">
      <c r="A53" s="66" t="s">
        <v>37</v>
      </c>
      <c r="B53" s="79" t="s">
        <v>71</v>
      </c>
      <c r="C53" s="64" t="s">
        <v>72</v>
      </c>
      <c r="D53" s="80">
        <f>D49+D51+D52</f>
        <v>0</v>
      </c>
      <c r="E53" s="80">
        <f>E49+E51+E52</f>
        <v>0</v>
      </c>
    </row>
    <row r="54" spans="1:5" ht="38.25" x14ac:dyDescent="0.25">
      <c r="A54" s="63"/>
      <c r="B54" s="79" t="s">
        <v>213</v>
      </c>
      <c r="C54" s="64" t="s">
        <v>73</v>
      </c>
      <c r="D54" s="67" t="s">
        <v>183</v>
      </c>
      <c r="E54" s="68" t="s">
        <v>183</v>
      </c>
    </row>
    <row r="55" spans="1:5" ht="105" customHeight="1" x14ac:dyDescent="0.25">
      <c r="A55" s="66" t="s">
        <v>17</v>
      </c>
      <c r="B55" s="79" t="s">
        <v>214</v>
      </c>
      <c r="C55" s="64" t="s">
        <v>74</v>
      </c>
      <c r="D55" s="80">
        <v>2659105</v>
      </c>
      <c r="E55" s="68">
        <v>50815</v>
      </c>
    </row>
    <row r="56" spans="1:5" ht="38.25" x14ac:dyDescent="0.25">
      <c r="A56" s="66"/>
      <c r="B56" s="79" t="s">
        <v>215</v>
      </c>
      <c r="C56" s="64">
        <v>60.1</v>
      </c>
      <c r="D56" s="80">
        <v>2659105</v>
      </c>
      <c r="E56" s="68">
        <v>0</v>
      </c>
    </row>
    <row r="57" spans="1:5" ht="52.5" customHeight="1" x14ac:dyDescent="0.25">
      <c r="A57" s="66"/>
      <c r="B57" s="81" t="s">
        <v>216</v>
      </c>
      <c r="C57" s="64" t="s">
        <v>75</v>
      </c>
      <c r="D57" s="80"/>
      <c r="E57" s="68">
        <v>50815</v>
      </c>
    </row>
    <row r="58" spans="1:5" x14ac:dyDescent="0.25">
      <c r="A58" s="66"/>
      <c r="B58" s="81" t="s">
        <v>217</v>
      </c>
      <c r="C58" s="64" t="s">
        <v>76</v>
      </c>
      <c r="D58" s="80"/>
      <c r="E58" s="68"/>
    </row>
    <row r="59" spans="1:5" ht="131.25" customHeight="1" x14ac:dyDescent="0.25">
      <c r="A59" s="66" t="s">
        <v>19</v>
      </c>
      <c r="B59" s="79" t="s">
        <v>218</v>
      </c>
      <c r="C59" s="64" t="s">
        <v>77</v>
      </c>
      <c r="D59" s="80">
        <v>88230</v>
      </c>
      <c r="E59" s="68">
        <v>151077</v>
      </c>
    </row>
    <row r="60" spans="1:5" ht="25.5" x14ac:dyDescent="0.25">
      <c r="A60" s="66" t="s">
        <v>37</v>
      </c>
      <c r="B60" s="81" t="s">
        <v>219</v>
      </c>
      <c r="C60" s="64" t="s">
        <v>78</v>
      </c>
      <c r="D60" s="67" t="s">
        <v>183</v>
      </c>
      <c r="E60" s="68" t="s">
        <v>183</v>
      </c>
    </row>
    <row r="61" spans="1:5" ht="51.75" customHeight="1" x14ac:dyDescent="0.25">
      <c r="A61" s="66"/>
      <c r="B61" s="81" t="s">
        <v>220</v>
      </c>
      <c r="C61" s="64" t="s">
        <v>79</v>
      </c>
      <c r="D61" s="80">
        <v>75497</v>
      </c>
      <c r="E61" s="68">
        <v>96686</v>
      </c>
    </row>
    <row r="62" spans="1:5" ht="38.25" x14ac:dyDescent="0.25">
      <c r="A62" s="66"/>
      <c r="B62" s="81" t="s">
        <v>221</v>
      </c>
      <c r="C62" s="64" t="s">
        <v>80</v>
      </c>
      <c r="D62" s="80">
        <v>0</v>
      </c>
      <c r="E62" s="68">
        <v>0</v>
      </c>
    </row>
    <row r="63" spans="1:5" ht="191.25" x14ac:dyDescent="0.25">
      <c r="A63" s="66" t="s">
        <v>21</v>
      </c>
      <c r="B63" s="79" t="s">
        <v>222</v>
      </c>
      <c r="C63" s="64" t="s">
        <v>81</v>
      </c>
      <c r="D63" s="80">
        <v>0</v>
      </c>
      <c r="E63" s="68">
        <v>0</v>
      </c>
    </row>
    <row r="64" spans="1:5" ht="55.5" customHeight="1" x14ac:dyDescent="0.25">
      <c r="A64" s="66"/>
      <c r="B64" s="81" t="s">
        <v>223</v>
      </c>
      <c r="C64" s="64" t="s">
        <v>82</v>
      </c>
      <c r="D64" s="80">
        <v>0</v>
      </c>
      <c r="E64" s="68">
        <v>0</v>
      </c>
    </row>
    <row r="65" spans="1:5" ht="115.5" customHeight="1" x14ac:dyDescent="0.25">
      <c r="A65" s="66" t="s">
        <v>23</v>
      </c>
      <c r="B65" s="79" t="s">
        <v>224</v>
      </c>
      <c r="C65" s="64" t="s">
        <v>83</v>
      </c>
      <c r="D65" s="80">
        <v>0</v>
      </c>
      <c r="E65" s="68">
        <v>0</v>
      </c>
    </row>
    <row r="66" spans="1:5" ht="126" customHeight="1" x14ac:dyDescent="0.25">
      <c r="A66" s="66" t="s">
        <v>25</v>
      </c>
      <c r="B66" s="79" t="s">
        <v>225</v>
      </c>
      <c r="C66" s="64" t="s">
        <v>84</v>
      </c>
      <c r="D66" s="80">
        <v>0</v>
      </c>
      <c r="E66" s="68">
        <v>0</v>
      </c>
    </row>
    <row r="67" spans="1:5" ht="38.25" x14ac:dyDescent="0.25">
      <c r="A67" s="66" t="s">
        <v>28</v>
      </c>
      <c r="B67" s="79" t="s">
        <v>226</v>
      </c>
      <c r="C67" s="64" t="s">
        <v>85</v>
      </c>
      <c r="D67" s="80">
        <v>126923</v>
      </c>
      <c r="E67" s="68">
        <v>160988</v>
      </c>
    </row>
    <row r="68" spans="1:5" ht="76.5" x14ac:dyDescent="0.25">
      <c r="A68" s="66" t="s">
        <v>31</v>
      </c>
      <c r="B68" s="79" t="s">
        <v>227</v>
      </c>
      <c r="C68" s="64" t="s">
        <v>86</v>
      </c>
      <c r="D68" s="80">
        <v>0</v>
      </c>
      <c r="E68" s="68">
        <v>0</v>
      </c>
    </row>
    <row r="69" spans="1:5" ht="25.5" x14ac:dyDescent="0.25">
      <c r="A69" s="66"/>
      <c r="B69" s="79" t="s">
        <v>228</v>
      </c>
      <c r="C69" s="64" t="s">
        <v>87</v>
      </c>
      <c r="D69" s="67" t="s">
        <v>183</v>
      </c>
      <c r="E69" s="68" t="s">
        <v>183</v>
      </c>
    </row>
    <row r="70" spans="1:5" x14ac:dyDescent="0.25">
      <c r="A70" s="66" t="s">
        <v>60</v>
      </c>
      <c r="B70" s="79" t="s">
        <v>229</v>
      </c>
      <c r="C70" s="64" t="s">
        <v>88</v>
      </c>
      <c r="D70" s="80">
        <v>0</v>
      </c>
      <c r="E70" s="68">
        <v>0</v>
      </c>
    </row>
    <row r="71" spans="1:5" ht="38.25" x14ac:dyDescent="0.25">
      <c r="A71" s="66" t="s">
        <v>89</v>
      </c>
      <c r="B71" s="79" t="s">
        <v>230</v>
      </c>
      <c r="C71" s="64" t="s">
        <v>90</v>
      </c>
      <c r="D71" s="80">
        <v>0</v>
      </c>
      <c r="E71" s="68"/>
    </row>
    <row r="72" spans="1:5" ht="25.5" x14ac:dyDescent="0.25">
      <c r="A72" s="66" t="s">
        <v>91</v>
      </c>
      <c r="B72" s="79" t="s">
        <v>92</v>
      </c>
      <c r="C72" s="64" t="s">
        <v>93</v>
      </c>
      <c r="D72" s="80">
        <f>D55+D59+D63+D67+D68</f>
        <v>2874258</v>
      </c>
      <c r="E72" s="80">
        <f>E55+E59+E63+E67+E68</f>
        <v>362880</v>
      </c>
    </row>
    <row r="73" spans="1:5" x14ac:dyDescent="0.25">
      <c r="A73" s="66" t="s">
        <v>94</v>
      </c>
      <c r="B73" s="79" t="s">
        <v>95</v>
      </c>
      <c r="C73" s="64" t="s">
        <v>96</v>
      </c>
      <c r="D73" s="80">
        <f>D53+D72</f>
        <v>2874258</v>
      </c>
      <c r="E73" s="80">
        <f>E53+E72</f>
        <v>362880</v>
      </c>
    </row>
    <row r="74" spans="1:5" ht="41.25" customHeight="1" x14ac:dyDescent="0.25">
      <c r="A74" s="66" t="s">
        <v>97</v>
      </c>
      <c r="B74" s="79" t="s">
        <v>231</v>
      </c>
      <c r="C74" s="64" t="s">
        <v>98</v>
      </c>
      <c r="D74" s="80">
        <f>D46-D73</f>
        <v>1314304</v>
      </c>
      <c r="E74" s="80">
        <f>E46-E73</f>
        <v>2373635</v>
      </c>
    </row>
    <row r="75" spans="1:5" x14ac:dyDescent="0.25">
      <c r="A75" s="66" t="s">
        <v>99</v>
      </c>
      <c r="B75" s="79" t="s">
        <v>100</v>
      </c>
      <c r="C75" s="64" t="s">
        <v>101</v>
      </c>
      <c r="D75" s="67" t="s">
        <v>183</v>
      </c>
      <c r="E75" s="68" t="s">
        <v>183</v>
      </c>
    </row>
    <row r="76" spans="1:5" ht="78.75" customHeight="1" x14ac:dyDescent="0.25">
      <c r="A76" s="66" t="s">
        <v>17</v>
      </c>
      <c r="B76" s="79" t="s">
        <v>232</v>
      </c>
      <c r="C76" s="64" t="s">
        <v>102</v>
      </c>
      <c r="D76" s="80">
        <v>3584993</v>
      </c>
      <c r="E76" s="80">
        <v>3584993</v>
      </c>
    </row>
    <row r="77" spans="1:5" ht="25.5" x14ac:dyDescent="0.25">
      <c r="A77" s="66" t="s">
        <v>19</v>
      </c>
      <c r="B77" s="79" t="s">
        <v>233</v>
      </c>
      <c r="C77" s="64" t="s">
        <v>103</v>
      </c>
      <c r="D77" s="80">
        <v>503697</v>
      </c>
      <c r="E77" s="68">
        <v>362481</v>
      </c>
    </row>
    <row r="78" spans="1:5" ht="25.5" x14ac:dyDescent="0.25">
      <c r="A78" s="66" t="s">
        <v>21</v>
      </c>
      <c r="B78" s="79" t="s">
        <v>234</v>
      </c>
      <c r="C78" s="64" t="s">
        <v>104</v>
      </c>
      <c r="D78" s="80">
        <v>0</v>
      </c>
      <c r="E78" s="68"/>
    </row>
    <row r="79" spans="1:5" ht="38.25" x14ac:dyDescent="0.25">
      <c r="A79" s="66" t="s">
        <v>23</v>
      </c>
      <c r="B79" s="79" t="s">
        <v>235</v>
      </c>
      <c r="C79" s="64" t="s">
        <v>105</v>
      </c>
      <c r="D79" s="80">
        <v>0</v>
      </c>
      <c r="E79" s="68"/>
    </row>
    <row r="80" spans="1:5" ht="39" thickBot="1" x14ac:dyDescent="0.3">
      <c r="A80" s="69" t="s">
        <v>25</v>
      </c>
      <c r="B80" s="82" t="s">
        <v>236</v>
      </c>
      <c r="C80" s="70" t="s">
        <v>106</v>
      </c>
      <c r="D80" s="80">
        <v>2774386</v>
      </c>
      <c r="E80" s="68">
        <v>1573839</v>
      </c>
    </row>
    <row r="81" spans="1:5" ht="26.25" thickBot="1" x14ac:dyDescent="0.3">
      <c r="A81" s="71" t="s">
        <v>37</v>
      </c>
      <c r="B81" s="83" t="s">
        <v>237</v>
      </c>
      <c r="C81" s="72" t="s">
        <v>107</v>
      </c>
      <c r="D81" s="80">
        <f>D76+D77-D80</f>
        <v>1314304</v>
      </c>
      <c r="E81" s="80">
        <f>E76+E77-E80</f>
        <v>2373635</v>
      </c>
    </row>
    <row r="82" spans="1:5" ht="25.5" x14ac:dyDescent="0.25">
      <c r="A82" s="73"/>
      <c r="B82" s="84" t="s">
        <v>108</v>
      </c>
      <c r="C82" s="74"/>
      <c r="D82" s="74"/>
      <c r="E82" s="74"/>
    </row>
    <row r="83" spans="1:5" ht="25.5" x14ac:dyDescent="0.25">
      <c r="A83" s="73"/>
      <c r="B83" s="85" t="s">
        <v>109</v>
      </c>
      <c r="C83" s="74"/>
      <c r="D83" s="74"/>
      <c r="E83" s="74"/>
    </row>
    <row r="84" spans="1:5" x14ac:dyDescent="0.25">
      <c r="A84" s="54"/>
      <c r="B84" s="75"/>
      <c r="C84" s="53"/>
      <c r="D84" s="54"/>
      <c r="E84" s="56"/>
    </row>
    <row r="85" spans="1:5" ht="18" customHeight="1" x14ac:dyDescent="0.25">
      <c r="A85" s="54"/>
      <c r="B85" s="86" t="s">
        <v>111</v>
      </c>
      <c r="C85" s="95" t="s">
        <v>112</v>
      </c>
      <c r="D85" s="95"/>
      <c r="E85" s="95"/>
    </row>
    <row r="86" spans="1:5" ht="21" customHeight="1" x14ac:dyDescent="0.25">
      <c r="A86" s="54"/>
      <c r="B86" s="87"/>
      <c r="C86" s="95" t="s">
        <v>113</v>
      </c>
      <c r="D86" s="95"/>
      <c r="E86" s="95"/>
    </row>
    <row r="87" spans="1:5" x14ac:dyDescent="0.25">
      <c r="A87" s="75"/>
      <c r="B87" s="88"/>
      <c r="C87" s="76"/>
      <c r="D87" s="89"/>
      <c r="E87" s="90"/>
    </row>
    <row r="88" spans="1:5" x14ac:dyDescent="0.25">
      <c r="A88" s="75"/>
      <c r="B88" s="88"/>
      <c r="C88" s="76"/>
      <c r="D88" s="88"/>
      <c r="E88" s="90"/>
    </row>
    <row r="89" spans="1:5" x14ac:dyDescent="0.25">
      <c r="A89" s="75"/>
      <c r="B89" s="88"/>
      <c r="C89" s="76"/>
      <c r="D89" s="89"/>
      <c r="E89" s="90"/>
    </row>
    <row r="90" spans="1:5" x14ac:dyDescent="0.25">
      <c r="A90" s="75"/>
      <c r="B90" s="91"/>
      <c r="C90" s="76"/>
      <c r="D90" s="88"/>
      <c r="E90" s="90"/>
    </row>
  </sheetData>
  <mergeCells count="6">
    <mergeCell ref="A4:E4"/>
    <mergeCell ref="A5:E5"/>
    <mergeCell ref="C85:E85"/>
    <mergeCell ref="C86:E86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99"/>
      <c r="B1" s="99"/>
      <c r="C1" s="1"/>
      <c r="D1" s="2"/>
      <c r="E1" s="2"/>
      <c r="F1" s="3"/>
    </row>
    <row r="2" spans="1:6" x14ac:dyDescent="0.25">
      <c r="A2" s="100" t="s">
        <v>110</v>
      </c>
      <c r="B2" s="100"/>
      <c r="C2" s="2"/>
      <c r="D2" s="2"/>
      <c r="E2" s="4" t="s">
        <v>114</v>
      </c>
      <c r="F2" s="3"/>
    </row>
    <row r="3" spans="1:6" x14ac:dyDescent="0.25">
      <c r="A3" s="101"/>
      <c r="B3" s="101"/>
      <c r="C3" s="2"/>
      <c r="D3" s="2"/>
      <c r="E3" s="2"/>
      <c r="F3" s="3"/>
    </row>
    <row r="4" spans="1:6" x14ac:dyDescent="0.25">
      <c r="A4" s="2"/>
      <c r="B4" s="2"/>
      <c r="C4" s="2"/>
      <c r="D4" s="2"/>
      <c r="E4" s="2"/>
      <c r="F4" s="3"/>
    </row>
    <row r="5" spans="1:6" x14ac:dyDescent="0.25">
      <c r="A5" s="2"/>
      <c r="B5" s="2"/>
      <c r="C5" s="2"/>
      <c r="D5" s="2"/>
      <c r="E5" s="2"/>
      <c r="F5" s="3"/>
    </row>
    <row r="6" spans="1:6" x14ac:dyDescent="0.25">
      <c r="A6" s="102" t="s">
        <v>115</v>
      </c>
      <c r="B6" s="102"/>
      <c r="C6" s="102"/>
      <c r="D6" s="102"/>
      <c r="E6" s="102"/>
      <c r="F6" s="5"/>
    </row>
    <row r="7" spans="1:6" x14ac:dyDescent="0.25">
      <c r="A7" s="103">
        <v>43373</v>
      </c>
      <c r="B7" s="104"/>
      <c r="C7" s="104"/>
      <c r="D7" s="104"/>
      <c r="E7" s="104"/>
      <c r="F7" s="6"/>
    </row>
    <row r="8" spans="1:6" x14ac:dyDescent="0.25">
      <c r="A8" s="7"/>
      <c r="B8" s="7"/>
      <c r="C8" s="7"/>
      <c r="D8" s="7"/>
      <c r="E8" s="7"/>
      <c r="F8" s="5"/>
    </row>
    <row r="9" spans="1:6" ht="15.75" thickBot="1" x14ac:dyDescent="0.3">
      <c r="A9" s="105" t="s">
        <v>116</v>
      </c>
      <c r="B9" s="105"/>
      <c r="C9" s="7"/>
      <c r="D9" s="7"/>
      <c r="E9" s="7"/>
      <c r="F9" s="5"/>
    </row>
    <row r="10" spans="1:6" x14ac:dyDescent="0.25">
      <c r="A10" s="8" t="s">
        <v>117</v>
      </c>
      <c r="B10" s="106" t="s">
        <v>118</v>
      </c>
      <c r="C10" s="106" t="s">
        <v>4</v>
      </c>
      <c r="D10" s="106" t="s">
        <v>119</v>
      </c>
      <c r="E10" s="108" t="s">
        <v>120</v>
      </c>
      <c r="F10" s="5"/>
    </row>
    <row r="11" spans="1:6" x14ac:dyDescent="0.25">
      <c r="A11" s="9" t="s">
        <v>121</v>
      </c>
      <c r="B11" s="107"/>
      <c r="C11" s="107"/>
      <c r="D11" s="107"/>
      <c r="E11" s="109"/>
      <c r="F11" s="5"/>
    </row>
    <row r="12" spans="1:6" x14ac:dyDescent="0.25">
      <c r="A12" s="10" t="s">
        <v>7</v>
      </c>
      <c r="B12" s="11" t="s">
        <v>8</v>
      </c>
      <c r="C12" s="11" t="s">
        <v>9</v>
      </c>
      <c r="D12" s="11">
        <v>1</v>
      </c>
      <c r="E12" s="12">
        <v>2</v>
      </c>
      <c r="F12" s="5"/>
    </row>
    <row r="13" spans="1:6" ht="45" x14ac:dyDescent="0.25">
      <c r="A13" s="10" t="s">
        <v>14</v>
      </c>
      <c r="B13" s="13" t="s">
        <v>122</v>
      </c>
      <c r="C13" s="11" t="s">
        <v>12</v>
      </c>
      <c r="D13" s="14" t="s">
        <v>13</v>
      </c>
      <c r="E13" s="15" t="s">
        <v>13</v>
      </c>
      <c r="F13" s="5"/>
    </row>
    <row r="14" spans="1:6" ht="409.5" x14ac:dyDescent="0.25">
      <c r="A14" s="16" t="s">
        <v>17</v>
      </c>
      <c r="B14" s="17" t="s">
        <v>123</v>
      </c>
      <c r="C14" s="18" t="s">
        <v>16</v>
      </c>
      <c r="D14" s="19">
        <v>0</v>
      </c>
      <c r="E14" s="20"/>
      <c r="F14" s="5"/>
    </row>
    <row r="15" spans="1:6" ht="116.25" x14ac:dyDescent="0.25">
      <c r="A15" s="16" t="s">
        <v>19</v>
      </c>
      <c r="B15" s="21" t="s">
        <v>124</v>
      </c>
      <c r="C15" s="18" t="s">
        <v>125</v>
      </c>
      <c r="D15" s="19">
        <v>0</v>
      </c>
      <c r="E15" s="20"/>
      <c r="F15" s="5"/>
    </row>
    <row r="16" spans="1:6" ht="276.75" x14ac:dyDescent="0.25">
      <c r="A16" s="16" t="s">
        <v>21</v>
      </c>
      <c r="B16" s="17" t="s">
        <v>126</v>
      </c>
      <c r="C16" s="18" t="s">
        <v>20</v>
      </c>
      <c r="D16" s="19">
        <v>0</v>
      </c>
      <c r="E16" s="20"/>
      <c r="F16" s="5"/>
    </row>
    <row r="17" spans="1:6" ht="188.25" x14ac:dyDescent="0.25">
      <c r="A17" s="16" t="s">
        <v>23</v>
      </c>
      <c r="B17" s="17" t="s">
        <v>127</v>
      </c>
      <c r="C17" s="18" t="s">
        <v>22</v>
      </c>
      <c r="D17" s="19">
        <v>0</v>
      </c>
      <c r="E17" s="20"/>
      <c r="F17" s="5"/>
    </row>
    <row r="18" spans="1:6" ht="90" x14ac:dyDescent="0.25">
      <c r="A18" s="22"/>
      <c r="B18" s="17" t="s">
        <v>128</v>
      </c>
      <c r="C18" s="18" t="s">
        <v>24</v>
      </c>
      <c r="D18" s="23">
        <f>D14+D15+D16+D17</f>
        <v>0</v>
      </c>
      <c r="E18" s="24">
        <f>E14+E15+E16+E17</f>
        <v>0</v>
      </c>
      <c r="F18" s="25"/>
    </row>
    <row r="19" spans="1:6" ht="60" x14ac:dyDescent="0.25">
      <c r="A19" s="16" t="s">
        <v>129</v>
      </c>
      <c r="B19" s="13" t="s">
        <v>130</v>
      </c>
      <c r="C19" s="18" t="s">
        <v>26</v>
      </c>
      <c r="D19" s="26" t="s">
        <v>13</v>
      </c>
      <c r="E19" s="27" t="s">
        <v>13</v>
      </c>
      <c r="F19" s="5"/>
    </row>
    <row r="20" spans="1:6" ht="231.75" x14ac:dyDescent="0.25">
      <c r="A20" s="16" t="s">
        <v>17</v>
      </c>
      <c r="B20" s="21" t="s">
        <v>131</v>
      </c>
      <c r="C20" s="18" t="s">
        <v>27</v>
      </c>
      <c r="D20" s="19">
        <v>1100108</v>
      </c>
      <c r="E20" s="20">
        <f>1313999+28576+1037</f>
        <v>1343612</v>
      </c>
      <c r="F20" s="5"/>
    </row>
    <row r="21" spans="1:6" ht="172.5" x14ac:dyDescent="0.25">
      <c r="A21" s="16" t="s">
        <v>19</v>
      </c>
      <c r="B21" s="28" t="s">
        <v>132</v>
      </c>
      <c r="C21" s="18" t="s">
        <v>29</v>
      </c>
      <c r="D21" s="19">
        <v>0</v>
      </c>
      <c r="E21" s="20">
        <v>0</v>
      </c>
      <c r="F21" s="5"/>
    </row>
    <row r="22" spans="1:6" ht="409.5" x14ac:dyDescent="0.25">
      <c r="A22" s="16" t="s">
        <v>21</v>
      </c>
      <c r="B22" s="17" t="s">
        <v>133</v>
      </c>
      <c r="C22" s="18" t="s">
        <v>30</v>
      </c>
      <c r="D22" s="19">
        <v>143664.65</v>
      </c>
      <c r="E22" s="20">
        <f>30672.11+26734.19+2639.71+350+6396+3076.13+27813.1</f>
        <v>97681.24000000002</v>
      </c>
      <c r="F22" s="5"/>
    </row>
    <row r="23" spans="1:6" ht="217.5" x14ac:dyDescent="0.25">
      <c r="A23" s="16" t="s">
        <v>23</v>
      </c>
      <c r="B23" s="17" t="s">
        <v>134</v>
      </c>
      <c r="C23" s="18" t="s">
        <v>135</v>
      </c>
      <c r="D23" s="19">
        <v>106908.14</v>
      </c>
      <c r="E23" s="20">
        <f>107525.28</f>
        <v>107525.28</v>
      </c>
      <c r="F23" s="5"/>
    </row>
    <row r="24" spans="1:6" ht="117" x14ac:dyDescent="0.25">
      <c r="A24" s="16" t="s">
        <v>25</v>
      </c>
      <c r="B24" s="17" t="s">
        <v>136</v>
      </c>
      <c r="C24" s="18" t="s">
        <v>137</v>
      </c>
      <c r="D24" s="19">
        <v>0</v>
      </c>
      <c r="E24" s="20">
        <v>0</v>
      </c>
      <c r="F24" s="5"/>
    </row>
    <row r="25" spans="1:6" ht="105" x14ac:dyDescent="0.25">
      <c r="A25" s="29"/>
      <c r="B25" s="17" t="s">
        <v>138</v>
      </c>
      <c r="C25" s="18" t="s">
        <v>139</v>
      </c>
      <c r="D25" s="23">
        <f>D20+D21+D22+D23+D24</f>
        <v>1350680.7899999998</v>
      </c>
      <c r="E25" s="24">
        <f>E20+E21+E22+E23+E24</f>
        <v>1548818.52</v>
      </c>
      <c r="F25" s="5"/>
    </row>
    <row r="26" spans="1:6" ht="90" x14ac:dyDescent="0.25">
      <c r="A26" s="30" t="s">
        <v>140</v>
      </c>
      <c r="B26" s="28" t="s">
        <v>141</v>
      </c>
      <c r="C26" s="18" t="s">
        <v>142</v>
      </c>
      <c r="D26" s="26" t="s">
        <v>13</v>
      </c>
      <c r="E26" s="27" t="s">
        <v>13</v>
      </c>
      <c r="F26" s="5"/>
    </row>
    <row r="27" spans="1:6" ht="60" x14ac:dyDescent="0.25">
      <c r="A27" s="29"/>
      <c r="B27" s="17" t="s">
        <v>143</v>
      </c>
      <c r="C27" s="18" t="s">
        <v>32</v>
      </c>
      <c r="D27" s="31">
        <f>IF(D18&gt;D25,D18-D25,0)</f>
        <v>0</v>
      </c>
      <c r="E27" s="32">
        <f>IF(E18&gt;E25,E18-E25,0)</f>
        <v>0</v>
      </c>
      <c r="F27" s="5"/>
    </row>
    <row r="28" spans="1:6" ht="45" x14ac:dyDescent="0.25">
      <c r="A28" s="29"/>
      <c r="B28" s="17" t="s">
        <v>144</v>
      </c>
      <c r="C28" s="18" t="s">
        <v>145</v>
      </c>
      <c r="D28" s="31">
        <f>IF(D18&lt;D25,D25-D18,0)</f>
        <v>1350680.7899999998</v>
      </c>
      <c r="E28" s="32">
        <f>IF(E18&lt;E25,E25-E18,0)</f>
        <v>1548818.52</v>
      </c>
      <c r="F28" s="5"/>
    </row>
    <row r="29" spans="1:6" ht="173.25" x14ac:dyDescent="0.25">
      <c r="A29" s="30" t="s">
        <v>146</v>
      </c>
      <c r="B29" s="28" t="s">
        <v>147</v>
      </c>
      <c r="C29" s="18" t="s">
        <v>148</v>
      </c>
      <c r="D29" s="19">
        <v>0</v>
      </c>
      <c r="E29" s="20">
        <v>0</v>
      </c>
      <c r="F29" s="5"/>
    </row>
    <row r="30" spans="1:6" ht="202.5" x14ac:dyDescent="0.25">
      <c r="A30" s="30" t="s">
        <v>149</v>
      </c>
      <c r="B30" s="17" t="s">
        <v>150</v>
      </c>
      <c r="C30" s="18" t="s">
        <v>34</v>
      </c>
      <c r="D30" s="19">
        <v>0</v>
      </c>
      <c r="E30" s="20">
        <v>0</v>
      </c>
      <c r="F30" s="5"/>
    </row>
    <row r="31" spans="1:6" ht="90" x14ac:dyDescent="0.25">
      <c r="A31" s="30" t="s">
        <v>151</v>
      </c>
      <c r="B31" s="17" t="s">
        <v>152</v>
      </c>
      <c r="C31" s="18" t="s">
        <v>35</v>
      </c>
      <c r="D31" s="26" t="s">
        <v>13</v>
      </c>
      <c r="E31" s="27" t="s">
        <v>13</v>
      </c>
      <c r="F31" s="5"/>
    </row>
    <row r="32" spans="1:6" ht="60" x14ac:dyDescent="0.25">
      <c r="A32" s="30"/>
      <c r="B32" s="17" t="s">
        <v>153</v>
      </c>
      <c r="C32" s="18" t="s">
        <v>36</v>
      </c>
      <c r="D32" s="23">
        <f>IF(D29&gt;D30,D29-D30,0)</f>
        <v>0</v>
      </c>
      <c r="E32" s="24">
        <f>IF(E29&gt;E30,E29-E30,0)</f>
        <v>0</v>
      </c>
      <c r="F32" s="5"/>
    </row>
    <row r="33" spans="1:6" ht="45" x14ac:dyDescent="0.25">
      <c r="A33" s="30"/>
      <c r="B33" s="17" t="s">
        <v>154</v>
      </c>
      <c r="C33" s="18" t="s">
        <v>38</v>
      </c>
      <c r="D33" s="23">
        <f>IF(D29&lt;D30,D30-D29,0)</f>
        <v>0</v>
      </c>
      <c r="E33" s="24">
        <f>IF(E29&lt;E30,E30-E29,0)</f>
        <v>0</v>
      </c>
      <c r="F33" s="5"/>
    </row>
    <row r="34" spans="1:6" ht="75" x14ac:dyDescent="0.25">
      <c r="A34" s="30" t="s">
        <v>155</v>
      </c>
      <c r="B34" s="13" t="s">
        <v>156</v>
      </c>
      <c r="C34" s="18" t="s">
        <v>39</v>
      </c>
      <c r="D34" s="26" t="s">
        <v>13</v>
      </c>
      <c r="E34" s="27" t="s">
        <v>13</v>
      </c>
      <c r="F34" s="5"/>
    </row>
    <row r="35" spans="1:6" ht="60" x14ac:dyDescent="0.25">
      <c r="A35" s="30"/>
      <c r="B35" s="13" t="s">
        <v>157</v>
      </c>
      <c r="C35" s="18" t="s">
        <v>41</v>
      </c>
      <c r="D35" s="23">
        <f>IF(D27+D32-D28-D33&gt;0,D27+D32-D28-D33,0)</f>
        <v>0</v>
      </c>
      <c r="E35" s="24">
        <f>IF(E27+E32-E28-E33&gt;0,E27+E32-E28-E33,0)</f>
        <v>0</v>
      </c>
      <c r="F35" s="5"/>
    </row>
    <row r="36" spans="1:6" ht="45" x14ac:dyDescent="0.25">
      <c r="A36" s="30"/>
      <c r="B36" s="13" t="s">
        <v>158</v>
      </c>
      <c r="C36" s="18">
        <v>24</v>
      </c>
      <c r="D36" s="23">
        <f>IF(D28+D33-D27-D32&gt;0,D28+D33-D27-D32,0)</f>
        <v>1350680.7899999998</v>
      </c>
      <c r="E36" s="24">
        <f>IF(E28+E33-E27-E32&gt;0,E28+E33-E27-E32,0)</f>
        <v>1548818.52</v>
      </c>
      <c r="F36" s="33"/>
    </row>
    <row r="37" spans="1:6" ht="59.25" x14ac:dyDescent="0.25">
      <c r="A37" s="30" t="s">
        <v>159</v>
      </c>
      <c r="B37" s="17" t="s">
        <v>160</v>
      </c>
      <c r="C37" s="18">
        <v>25</v>
      </c>
      <c r="D37" s="19"/>
      <c r="E37" s="20"/>
      <c r="F37" s="5"/>
    </row>
    <row r="38" spans="1:6" ht="88.5" x14ac:dyDescent="0.25">
      <c r="A38" s="30" t="s">
        <v>161</v>
      </c>
      <c r="B38" s="17" t="s">
        <v>162</v>
      </c>
      <c r="C38" s="18">
        <v>26</v>
      </c>
      <c r="D38" s="19"/>
      <c r="E38" s="20"/>
      <c r="F38" s="5"/>
    </row>
    <row r="39" spans="1:6" ht="90" x14ac:dyDescent="0.25">
      <c r="A39" s="30" t="s">
        <v>163</v>
      </c>
      <c r="B39" s="17" t="s">
        <v>164</v>
      </c>
      <c r="C39" s="18">
        <v>27</v>
      </c>
      <c r="D39" s="26" t="s">
        <v>13</v>
      </c>
      <c r="E39" s="27" t="s">
        <v>13</v>
      </c>
      <c r="F39" s="5"/>
    </row>
    <row r="40" spans="1:6" ht="60" x14ac:dyDescent="0.25">
      <c r="A40" s="30"/>
      <c r="B40" s="13" t="s">
        <v>165</v>
      </c>
      <c r="C40" s="18">
        <v>28</v>
      </c>
      <c r="D40" s="23">
        <f>IF(D37&gt;D38,D37-D38,0)</f>
        <v>0</v>
      </c>
      <c r="E40" s="24">
        <f>IF(E37&gt;E38,E37-E38,0)</f>
        <v>0</v>
      </c>
      <c r="F40" s="5"/>
    </row>
    <row r="41" spans="1:6" ht="45" x14ac:dyDescent="0.25">
      <c r="A41" s="30"/>
      <c r="B41" s="13" t="s">
        <v>166</v>
      </c>
      <c r="C41" s="18">
        <v>29</v>
      </c>
      <c r="D41" s="23">
        <f>IF(D37&lt;D38,D38-D37,0)</f>
        <v>0</v>
      </c>
      <c r="E41" s="24">
        <f>IF(E37&lt;E38,E38-E37,0)</f>
        <v>0</v>
      </c>
      <c r="F41" s="5"/>
    </row>
    <row r="42" spans="1:6" ht="90" x14ac:dyDescent="0.25">
      <c r="A42" s="30" t="s">
        <v>167</v>
      </c>
      <c r="B42" s="13" t="s">
        <v>168</v>
      </c>
      <c r="C42" s="18">
        <v>30</v>
      </c>
      <c r="D42" s="26" t="s">
        <v>13</v>
      </c>
      <c r="E42" s="27" t="s">
        <v>13</v>
      </c>
      <c r="F42" s="5"/>
    </row>
    <row r="43" spans="1:6" ht="60" x14ac:dyDescent="0.25">
      <c r="A43" s="30"/>
      <c r="B43" s="13" t="s">
        <v>169</v>
      </c>
      <c r="C43" s="18">
        <v>31</v>
      </c>
      <c r="D43" s="23">
        <f>IF(D35+D40-D36-D41&gt;0,D35+D40-D36-D41,0)</f>
        <v>0</v>
      </c>
      <c r="E43" s="24">
        <f>IF(E35+E40-E36-E41&gt;0,E35+E40-E36-E41,0)</f>
        <v>0</v>
      </c>
      <c r="F43" s="5"/>
    </row>
    <row r="44" spans="1:6" ht="45.75" thickBot="1" x14ac:dyDescent="0.3">
      <c r="A44" s="34"/>
      <c r="B44" s="35" t="s">
        <v>170</v>
      </c>
      <c r="C44" s="36">
        <v>32</v>
      </c>
      <c r="D44" s="37">
        <f>IF(D36+D41-D35-D40&gt;0,D36+D41-D35-D40,0)</f>
        <v>1350680.7899999998</v>
      </c>
      <c r="E44" s="38">
        <f>IF(E36+E41-E35-E40&gt;0,E36+E41-E35-E40,0)</f>
        <v>1548818.52</v>
      </c>
      <c r="F44" s="5"/>
    </row>
    <row r="45" spans="1:6" x14ac:dyDescent="0.25">
      <c r="A45" s="39"/>
      <c r="B45" s="3"/>
      <c r="C45" s="39"/>
      <c r="D45" s="7"/>
      <c r="E45" s="40"/>
      <c r="F45" s="40"/>
    </row>
    <row r="46" spans="1:6" x14ac:dyDescent="0.25">
      <c r="A46" s="39"/>
      <c r="B46" s="40"/>
      <c r="C46" s="39"/>
      <c r="D46" s="7"/>
      <c r="E46" s="40"/>
      <c r="F46" s="40"/>
    </row>
    <row r="47" spans="1:6" x14ac:dyDescent="0.25">
      <c r="A47" s="39"/>
      <c r="B47" s="41" t="s">
        <v>111</v>
      </c>
      <c r="C47" s="98" t="s">
        <v>112</v>
      </c>
      <c r="D47" s="98"/>
      <c r="E47" s="98"/>
      <c r="F47" s="41"/>
    </row>
    <row r="48" spans="1:6" x14ac:dyDescent="0.25">
      <c r="A48" s="39"/>
      <c r="B48" s="42"/>
      <c r="C48" s="41"/>
      <c r="D48" s="98" t="s">
        <v>171</v>
      </c>
      <c r="E48" s="98"/>
      <c r="F48" s="41"/>
    </row>
    <row r="49" spans="1:6" x14ac:dyDescent="0.25">
      <c r="A49" s="43"/>
      <c r="B49" s="44"/>
      <c r="C49" s="45"/>
      <c r="D49" s="46"/>
      <c r="E49" s="45"/>
      <c r="F49" s="47"/>
    </row>
    <row r="50" spans="1:6" x14ac:dyDescent="0.25">
      <c r="A50" s="39"/>
      <c r="B50" s="44"/>
      <c r="C50" s="48"/>
      <c r="D50" s="49"/>
      <c r="E50" s="48"/>
      <c r="F50" s="50"/>
    </row>
    <row r="51" spans="1:6" x14ac:dyDescent="0.25">
      <c r="A51" s="39"/>
      <c r="B51" s="44"/>
      <c r="C51" s="48"/>
      <c r="D51" s="51"/>
      <c r="E51" s="48"/>
      <c r="F51" s="50"/>
    </row>
    <row r="52" spans="1:6" x14ac:dyDescent="0.25">
      <c r="A52" s="52"/>
      <c r="B52" s="48"/>
      <c r="C52" s="48"/>
      <c r="D52" s="51"/>
      <c r="E52" s="48"/>
      <c r="F52" s="3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2020-07-20T10:20:14Z</dcterms:modified>
</cp:coreProperties>
</file>